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 11_10\"/>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H31" i="1"/>
  <c r="H30" i="1"/>
  <c r="H29" i="1"/>
  <c r="H28" i="1"/>
  <c r="H27" i="1"/>
  <c r="H26" i="1"/>
  <c r="H25" i="1"/>
  <c r="H24" i="1"/>
  <c r="H23" i="1"/>
  <c r="H22" i="1"/>
  <c r="H21" i="1"/>
  <c r="H20" i="1"/>
  <c r="H19" i="1"/>
  <c r="H18" i="1"/>
  <c r="H16" i="1"/>
  <c r="H15" i="1"/>
  <c r="H14" i="1"/>
  <c r="H13" i="1"/>
  <c r="F12" i="1"/>
  <c r="G12" i="1" s="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l="1"/>
  <c r="G17" i="1" s="1"/>
  <c r="H17" i="1"/>
  <c r="A18" i="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<sst xmlns="http://schemas.openxmlformats.org/spreadsheetml/2006/main" count="434" uniqueCount="204">
  <si>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</si>
  <si>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</si>
  <si>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</si>
  <si>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</si>
  <si>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</si>
  <si>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</si>
  <si>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</si>
  <si>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</si>
  <si>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</si>
  <si>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</si>
  <si>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</si>
  <si>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</si>
  <si>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</si>
  <si>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</si>
  <si>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</si>
  <si>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</si>
  <si>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</si>
  <si>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</si>
  <si>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</si>
  <si>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</si>
  <si>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</si>
  <si>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</si>
  <si>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</si>
  <si>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</si>
  <si>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</si>
  <si>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</si>
  <si>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</si>
  <si>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</si>
  <si>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</si>
  <si>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</si>
  <si>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</si>
  <si>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</si>
  <si>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</si>
  <si>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</si>
  <si>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</si>
  <si>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</si>
  <si>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</si>
  <si>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</si>
  <si>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</si>
  <si>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</si>
  <si>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</si>
  <si>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</si>
  <si>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</si>
  <si>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</si>
  <si>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</si>
  <si>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</si>
  <si>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</si>
  <si>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</si>
  <si>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</si>
  <si>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</si>
  <si>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</si>
  <si>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</si>
  <si>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</si>
  <si>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</si>
  <si>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</si>
  <si>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</si>
  <si>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</si>
  <si>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</si>
  <si>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</si>
  <si>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</si>
  <si>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</si>
  <si>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</si>
  <si>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</si>
  <si>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</si>
  <si>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</si>
  <si>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</si>
  <si>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</si>
  <si>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</si>
  <si>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</si>
  <si>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</si>
  <si>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</si>
  <si>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</si>
  <si>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</si>
  <si>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</si>
  <si>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</si>
  <si>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</si>
  <si>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</si>
  <si>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</si>
  <si>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</si>
  <si>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</si>
  <si>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</si>
  <si>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</si>
  <si>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</si>
  <si>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</si>
  <si>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</si>
  <si>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</si>
  <si>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</si>
  <si>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</si>
  <si>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</si>
  <si>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</si>
  <si>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</si>
  <si>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</si>
  <si>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</si>
  <si>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</si>
  <si>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</si>
  <si>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</si>
  <si>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</si>
  <si>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</si>
  <si>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</si>
  <si>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</si>
  <si>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</si>
  <si>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</si>
  <si>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</si>
  <si>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</si>
  <si>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</si>
  <si>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</si>
  <si>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</si>
  <si>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</si>
  <si>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</si>
  <si>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</si>
  <si>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</si>
  <si>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</si>
  <si>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</si>
  <si>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</si>
  <si>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</si>
  <si>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</si>
  <si>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</si>
  <si>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</si>
  <si>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</si>
  <si>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</si>
  <si>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</si>
  <si>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</si>
  <si>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</si>
  <si>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</si>
  <si>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</si>
  <si>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</si>
  <si>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</si>
  <si>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</si>
  <si>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</si>
  <si>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</si>
  <si>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</si>
  <si>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</si>
  <si>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</si>
  <si>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</si>
  <si>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</si>
  <si>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</si>
  <si>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</si>
  <si>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</si>
  <si>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</si>
  <si>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</si>
  <si>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</si>
  <si>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</si>
  <si>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</si>
  <si>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</si>
  <si>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</si>
  <si>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</si>
  <si>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</si>
  <si>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</si>
  <si>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</si>
  <si>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</si>
  <si>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</si>
  <si>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</si>
  <si>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</si>
  <si>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</si>
  <si>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</si>
  <si>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</si>
  <si>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</si>
  <si>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</si>
  <si>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</si>
  <si>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</si>
  <si>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</si>
  <si>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</si>
  <si>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</si>
  <si>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</si>
  <si>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</si>
  <si>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</si>
  <si>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</si>
  <si>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</si>
  <si>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</si>
  <si>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</si>
  <si>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</si>
  <si>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</si>
  <si>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</si>
  <si>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</si>
  <si>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</si>
  <si>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</si>
  <si>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</si>
  <si>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</si>
  <si>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</si>
  <si>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</si>
  <si>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</si>
  <si>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</si>
  <si>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</si>
  <si>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</si>
  <si>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</si>
  <si>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</si>
  <si>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</si>
  <si>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 química orgánica y el carbono</t>
  </si>
  <si>
    <t>Lyz Marcela Bernal Gómez</t>
  </si>
  <si>
    <t xml:space="preserve">Ver descripción y observaciones 67278604
</t>
  </si>
  <si>
    <t>Ilustración</t>
  </si>
  <si>
    <t>CN_11_10_REC70</t>
  </si>
  <si>
    <t>Por favor eliminar lo que se encuentra en la circunferencia roja</t>
  </si>
  <si>
    <t xml:space="preserve">263272292
</t>
  </si>
  <si>
    <t>Fotografía</t>
  </si>
  <si>
    <t xml:space="preserve">Ver descripción y observaciones
</t>
  </si>
  <si>
    <t>Realizar ilustración igual a imagen guía</t>
  </si>
  <si>
    <t>Realizar ilustración igual a imagen guía. El texto Cadena principal</t>
  </si>
  <si>
    <t>Realizar ilustración igual a imagen guía.Por favor dejar espacio entre las dos ilustraciones</t>
  </si>
  <si>
    <t>Ilustración de tablas para ficha del estudiante.Por favor realizar tablas por separado y manejar la letra de acuerdo a como queda en la ficha del estudiante. Por favor manejar figuras internas de tamaño pequeñas de tal manera que el estudiante las pueda visualizar. Comparto en Drive tablas: https://drive.google.com/file/d/0B8KYPZlXH19OV2pvMk00bTlKTTA/view?usp=sharing</t>
  </si>
  <si>
    <t>Realizar ilustración igual a imagen guía. Por favor la N en azul, O en rojo, S de amarillo, C de negro</t>
  </si>
  <si>
    <t>Realizar ilustración igual a imagen guía.Por favor las C de negro y en Bold de hexágono</t>
  </si>
  <si>
    <t xml:space="preserve">Realizar ilustración igual a imagen guía. Ubicar "Benceno en lines con el otro texto.Por favor las C de negro </t>
  </si>
  <si>
    <t xml:space="preserve">Realizar ilustración igual a imagen guía, las C de negro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</si>
</sst>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e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412749</xdr:colOff>
      <xdr:row>9</xdr:row>
      <xdr:rowOff>121449</xdr:rowOff>
    </xdr:from>
    <xdr:to>
      <xdr:col>9</xdr:col>
      <xdr:colOff>2093328</xdr:colOff>
      <xdr:row>9</xdr:row>
      <xdr:rowOff>1546426</xdr:rowOff>
    </xdr:to>
    <xdr:pic>
      <xdr:nvPicPr>
        <xdr:cNvPr id="2" name="Imagen 1"/>
        <xdr:cNvPicPr>
          <a:picLocks noChangeAspect="1"/>
        </xdr:cNvPicPr>
      </xdr:nvPicPr>
      <xdr:blipFill rotWithShape="1">
        <a:blip xmlns:r="http://schemas.openxmlformats.org/officeDocument/2006/relationships" r:embed="rId1"/>
        <a:srcRect l="31556" t="38336" r="42412" b="22403"/>
        <a:stretch/>
      </xdr:blipFill>
      <xdr:spPr>
        <a:xfrm>
          <a:off x="14128749" y="2240762"/>
          <a:ext cx="1680579" cy="1424977"/>
        </a:xfrm>
        <a:prstGeom prst="rect">
          <a:avLst/>
        </a:prstGeom>
      </xdr:spPr>
    </xdr:pic>
    <xdr:clientData/>
  </xdr:twoCellAnchor>
  <xdr:twoCellAnchor editAs="oneCell">
    <xdr:from>
      <xdr:col>9</xdr:col>
      <xdr:colOff>769938</xdr:colOff>
      <xdr:row>10</xdr:row>
      <xdr:rowOff>312492</xdr:rowOff>
    </xdr:from>
    <xdr:to>
      <xdr:col>9</xdr:col>
      <xdr:colOff>1743074</xdr:colOff>
      <xdr:row>10</xdr:row>
      <xdr:rowOff>1381123</xdr:rowOff>
    </xdr:to>
    <xdr:pic>
      <xdr:nvPicPr>
        <xdr:cNvPr id="3" name="Picture 18" descr="http://thumb9.shutterstock.com/display_pic_with_logo/2604952/263272292/stock-photo-pearl-circle-like-frame-isolated-on-white-background-263272292.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5938" y="4003430"/>
          <a:ext cx="973136" cy="10686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293688</xdr:colOff>
      <xdr:row>11</xdr:row>
      <xdr:rowOff>43050</xdr:rowOff>
    </xdr:from>
    <xdr:to>
      <xdr:col>9</xdr:col>
      <xdr:colOff>1620837</xdr:colOff>
      <xdr:row>11</xdr:row>
      <xdr:rowOff>1420811</xdr:rowOff>
    </xdr:to>
    <xdr:pic>
      <xdr:nvPicPr>
        <xdr:cNvPr id="4" name="Imagen 3"/>
        <xdr:cNvPicPr>
          <a:picLocks noChangeAspect="1"/>
        </xdr:cNvPicPr>
      </xdr:nvPicPr>
      <xdr:blipFill>
        <a:blip xmlns:r="http://schemas.openxmlformats.org/officeDocument/2006/relationships" r:embed="rId3"/>
        <a:stretch>
          <a:fillRect/>
        </a:stretch>
      </xdr:blipFill>
      <xdr:spPr>
        <a:xfrm>
          <a:off x="14009688" y="5242113"/>
          <a:ext cx="1327149" cy="1377761"/>
        </a:xfrm>
        <a:prstGeom prst="rect">
          <a:avLst/>
        </a:prstGeom>
      </xdr:spPr>
    </xdr:pic>
    <xdr:clientData/>
  </xdr:twoCellAnchor>
  <xdr:twoCellAnchor editAs="oneCell">
    <xdr:from>
      <xdr:col>9</xdr:col>
      <xdr:colOff>404813</xdr:colOff>
      <xdr:row>11</xdr:row>
      <xdr:rowOff>1341986</xdr:rowOff>
    </xdr:from>
    <xdr:to>
      <xdr:col>9</xdr:col>
      <xdr:colOff>1908175</xdr:colOff>
      <xdr:row>12</xdr:row>
      <xdr:rowOff>1460501</xdr:rowOff>
    </xdr:to>
    <xdr:pic>
      <xdr:nvPicPr>
        <xdr:cNvPr id="5" name="Imagen 4"/>
        <xdr:cNvPicPr>
          <a:picLocks noChangeAspect="1"/>
        </xdr:cNvPicPr>
      </xdr:nvPicPr>
      <xdr:blipFill>
        <a:blip xmlns:r="http://schemas.openxmlformats.org/officeDocument/2006/relationships" r:embed="rId4"/>
        <a:stretch>
          <a:fillRect/>
        </a:stretch>
      </xdr:blipFill>
      <xdr:spPr>
        <a:xfrm>
          <a:off x="14120813" y="6541049"/>
          <a:ext cx="1503362" cy="1555202"/>
        </a:xfrm>
        <a:prstGeom prst="rect">
          <a:avLst/>
        </a:prstGeom>
      </xdr:spPr>
    </xdr:pic>
    <xdr:clientData/>
  </xdr:twoCellAnchor>
  <xdr:twoCellAnchor editAs="oneCell">
    <xdr:from>
      <xdr:col>9</xdr:col>
      <xdr:colOff>254000</xdr:colOff>
      <xdr:row>13</xdr:row>
      <xdr:rowOff>76200</xdr:rowOff>
    </xdr:from>
    <xdr:to>
      <xdr:col>9</xdr:col>
      <xdr:colOff>2422524</xdr:colOff>
      <xdr:row>13</xdr:row>
      <xdr:rowOff>1340710</xdr:rowOff>
    </xdr:to>
    <xdr:pic>
      <xdr:nvPicPr>
        <xdr:cNvPr id="6" name="Imagen 5"/>
        <xdr:cNvPicPr>
          <a:picLocks noChangeAspect="1"/>
        </xdr:cNvPicPr>
      </xdr:nvPicPr>
      <xdr:blipFill>
        <a:blip xmlns:r="http://schemas.openxmlformats.org/officeDocument/2006/relationships" r:embed="rId5"/>
        <a:stretch>
          <a:fillRect/>
        </a:stretch>
      </xdr:blipFill>
      <xdr:spPr>
        <a:xfrm flipV="1">
          <a:off x="13970000" y="8204200"/>
          <a:ext cx="2168524" cy="1264510"/>
        </a:xfrm>
        <a:prstGeom prst="rect">
          <a:avLst/>
        </a:prstGeom>
      </xdr:spPr>
    </xdr:pic>
    <xdr:clientData/>
  </xdr:twoCellAnchor>
  <xdr:twoCellAnchor editAs="oneCell">
    <xdr:from>
      <xdr:col>9</xdr:col>
      <xdr:colOff>468312</xdr:colOff>
      <xdr:row>13</xdr:row>
      <xdr:rowOff>1349375</xdr:rowOff>
    </xdr:from>
    <xdr:to>
      <xdr:col>9</xdr:col>
      <xdr:colOff>2065293</xdr:colOff>
      <xdr:row>14</xdr:row>
      <xdr:rowOff>1087437</xdr:rowOff>
    </xdr:to>
    <xdr:pic>
      <xdr:nvPicPr>
        <xdr:cNvPr id="7" name="Imagen 6"/>
        <xdr:cNvPicPr>
          <a:picLocks noChangeAspect="1"/>
        </xdr:cNvPicPr>
      </xdr:nvPicPr>
      <xdr:blipFill rotWithShape="1">
        <a:blip xmlns:r="http://schemas.openxmlformats.org/officeDocument/2006/relationships" r:embed="rId6"/>
        <a:srcRect l="77484" t="43090" r="10242" b="35079"/>
        <a:stretch/>
      </xdr:blipFill>
      <xdr:spPr>
        <a:xfrm>
          <a:off x="14184312" y="9477375"/>
          <a:ext cx="1596981" cy="1277937"/>
        </a:xfrm>
        <a:prstGeom prst="rect">
          <a:avLst/>
        </a:prstGeom>
      </xdr:spPr>
    </xdr:pic>
    <xdr:clientData/>
  </xdr:twoCellAnchor>
  <xdr:twoCellAnchor editAs="oneCell">
    <xdr:from>
      <xdr:col>9</xdr:col>
      <xdr:colOff>23811</xdr:colOff>
      <xdr:row>15</xdr:row>
      <xdr:rowOff>89982</xdr:rowOff>
    </xdr:from>
    <xdr:to>
      <xdr:col>9</xdr:col>
      <xdr:colOff>2628484</xdr:colOff>
      <xdr:row>15</xdr:row>
      <xdr:rowOff>1524012</xdr:rowOff>
    </xdr:to>
    <xdr:pic>
      <xdr:nvPicPr>
        <xdr:cNvPr id="8" name="Imagen 7"/>
        <xdr:cNvPicPr>
          <a:picLocks noChangeAspect="1"/>
        </xdr:cNvPicPr>
      </xdr:nvPicPr>
      <xdr:blipFill rotWithShape="1">
        <a:blip xmlns:r="http://schemas.openxmlformats.org/officeDocument/2006/relationships" r:embed="rId7"/>
        <a:srcRect l="26167" t="30480" r="27287" b="39991"/>
        <a:stretch/>
      </xdr:blipFill>
      <xdr:spPr>
        <a:xfrm>
          <a:off x="13739811" y="11011982"/>
          <a:ext cx="2604673" cy="1434030"/>
        </a:xfrm>
        <a:prstGeom prst="rect">
          <a:avLst/>
        </a:prstGeom>
      </xdr:spPr>
    </xdr:pic>
    <xdr:clientData/>
  </xdr:twoCellAnchor>
  <xdr:twoCellAnchor editAs="oneCell">
    <xdr:from>
      <xdr:col>9</xdr:col>
      <xdr:colOff>84667</xdr:colOff>
      <xdr:row>16</xdr:row>
      <xdr:rowOff>68199</xdr:rowOff>
    </xdr:from>
    <xdr:to>
      <xdr:col>9</xdr:col>
      <xdr:colOff>2502699</xdr:colOff>
      <xdr:row>16</xdr:row>
      <xdr:rowOff>1524000</xdr:rowOff>
    </xdr:to>
    <xdr:pic>
      <xdr:nvPicPr>
        <xdr:cNvPr id="9" name="Imagen 8"/>
        <xdr:cNvPicPr>
          <a:picLocks noChangeAspect="1"/>
        </xdr:cNvPicPr>
      </xdr:nvPicPr>
      <xdr:blipFill rotWithShape="1">
        <a:blip xmlns:r="http://schemas.openxmlformats.org/officeDocument/2006/relationships" r:embed="rId8"/>
        <a:srcRect l="30665" t="25836" r="28058" b="28741"/>
        <a:stretch/>
      </xdr:blipFill>
      <xdr:spPr>
        <a:xfrm>
          <a:off x="13790084" y="12598866"/>
          <a:ext cx="2418032" cy="1455801"/>
        </a:xfrm>
        <a:prstGeom prst="rect">
          <a:avLst/>
        </a:prstGeom>
      </xdr:spPr>
    </xdr:pic>
    <xdr:clientData/>
  </xdr:twoCellAnchor>
  <xdr:twoCellAnchor editAs="oneCell">
    <xdr:from>
      <xdr:col>9</xdr:col>
      <xdr:colOff>0</xdr:colOff>
      <xdr:row>17</xdr:row>
      <xdr:rowOff>0</xdr:rowOff>
    </xdr:from>
    <xdr:to>
      <xdr:col>10</xdr:col>
      <xdr:colOff>93520</xdr:colOff>
      <xdr:row>17</xdr:row>
      <xdr:rowOff>1248834</xdr:rowOff>
    </xdr:to>
    <xdr:pic>
      <xdr:nvPicPr>
        <xdr:cNvPr id="10" name="Imagen 9"/>
        <xdr:cNvPicPr>
          <a:picLocks noChangeAspect="1"/>
        </xdr:cNvPicPr>
      </xdr:nvPicPr>
      <xdr:blipFill rotWithShape="1">
        <a:blip xmlns:r="http://schemas.openxmlformats.org/officeDocument/2006/relationships" r:embed="rId9"/>
        <a:srcRect l="26805" t="31822" r="27860" b="39129"/>
        <a:stretch/>
      </xdr:blipFill>
      <xdr:spPr>
        <a:xfrm>
          <a:off x="13705417" y="14552083"/>
          <a:ext cx="3564853" cy="1248834"/>
        </a:xfrm>
        <a:prstGeom prst="rect">
          <a:avLst/>
        </a:prstGeom>
      </xdr:spPr>
    </xdr:pic>
    <xdr:clientData/>
  </xdr:twoCellAnchor>
  <xdr:twoCellAnchor editAs="oneCell">
    <xdr:from>
      <xdr:col>9</xdr:col>
      <xdr:colOff>582084</xdr:colOff>
      <xdr:row>18</xdr:row>
      <xdr:rowOff>56994</xdr:rowOff>
    </xdr:from>
    <xdr:to>
      <xdr:col>9</xdr:col>
      <xdr:colOff>2983726</xdr:colOff>
      <xdr:row>18</xdr:row>
      <xdr:rowOff>1621366</xdr:rowOff>
    </xdr:to>
    <xdr:pic>
      <xdr:nvPicPr>
        <xdr:cNvPr id="11" name="Imagen 10"/>
        <xdr:cNvPicPr>
          <a:picLocks noChangeAspect="1"/>
        </xdr:cNvPicPr>
      </xdr:nvPicPr>
      <xdr:blipFill rotWithShape="1">
        <a:blip xmlns:r="http://schemas.openxmlformats.org/officeDocument/2006/relationships" r:embed="rId10"/>
        <a:srcRect l="24627" t="36577" r="43005" b="25924"/>
        <a:stretch/>
      </xdr:blipFill>
      <xdr:spPr>
        <a:xfrm>
          <a:off x="14287501" y="16969161"/>
          <a:ext cx="2401642" cy="1564372"/>
        </a:xfrm>
        <a:prstGeom prst="rect">
          <a:avLst/>
        </a:prstGeom>
      </xdr:spPr>
    </xdr:pic>
    <xdr:clientData/>
  </xdr:twoCellAnchor>
  <xdr:twoCellAnchor editAs="oneCell">
    <xdr:from>
      <xdr:col>9</xdr:col>
      <xdr:colOff>762000</xdr:colOff>
      <xdr:row>19</xdr:row>
      <xdr:rowOff>83967</xdr:rowOff>
    </xdr:from>
    <xdr:to>
      <xdr:col>9</xdr:col>
      <xdr:colOff>3382434</xdr:colOff>
      <xdr:row>19</xdr:row>
      <xdr:rowOff>2173817</xdr:rowOff>
    </xdr:to>
    <xdr:pic>
      <xdr:nvPicPr>
        <xdr:cNvPr id="12" name="Imagen 11"/>
        <xdr:cNvPicPr>
          <a:picLocks noChangeAspect="1"/>
        </xdr:cNvPicPr>
      </xdr:nvPicPr>
      <xdr:blipFill>
        <a:blip xmlns:r="http://schemas.openxmlformats.org/officeDocument/2006/relationships" r:embed="rId11"/>
        <a:stretch>
          <a:fillRect/>
        </a:stretch>
      </xdr:blipFill>
      <xdr:spPr>
        <a:xfrm>
          <a:off x="14467417" y="18964634"/>
          <a:ext cx="2620434" cy="2089850"/>
        </a:xfrm>
        <a:prstGeom prst="rect">
          <a:avLst/>
        </a:prstGeom>
      </xdr:spPr>
    </xdr:pic>
    <xdr:clientData/>
  </xdr:twoCellAnchor>
  <xdr:twoCellAnchor editAs="oneCell">
    <xdr:from>
      <xdr:col>9</xdr:col>
      <xdr:colOff>135194</xdr:colOff>
      <xdr:row>20</xdr:row>
      <xdr:rowOff>10584</xdr:rowOff>
    </xdr:from>
    <xdr:to>
      <xdr:col>10</xdr:col>
      <xdr:colOff>110979</xdr:colOff>
      <xdr:row>20</xdr:row>
      <xdr:rowOff>2175934</xdr:rowOff>
    </xdr:to>
    <xdr:pic>
      <xdr:nvPicPr>
        <xdr:cNvPr id="13" name="Imagen 12"/>
        <xdr:cNvPicPr>
          <a:picLocks noChangeAspect="1"/>
        </xdr:cNvPicPr>
      </xdr:nvPicPr>
      <xdr:blipFill>
        <a:blip xmlns:r="http://schemas.openxmlformats.org/officeDocument/2006/relationships" r:embed="rId12"/>
        <a:stretch>
          <a:fillRect/>
        </a:stretch>
      </xdr:blipFill>
      <xdr:spPr>
        <a:xfrm>
          <a:off x="13840611" y="21082001"/>
          <a:ext cx="3447118" cy="2165350"/>
        </a:xfrm>
        <a:prstGeom prst="rect">
          <a:avLst/>
        </a:prstGeom>
      </xdr:spPr>
    </xdr:pic>
    <xdr:clientData/>
  </xdr:twoCellAnchor>
  <xdr:twoCellAnchor editAs="oneCell">
    <xdr:from>
      <xdr:col>9</xdr:col>
      <xdr:colOff>656165</xdr:colOff>
      <xdr:row>21</xdr:row>
      <xdr:rowOff>108574</xdr:rowOff>
    </xdr:from>
    <xdr:to>
      <xdr:col>9</xdr:col>
      <xdr:colOff>2729098</xdr:colOff>
      <xdr:row>21</xdr:row>
      <xdr:rowOff>2089120</xdr:rowOff>
    </xdr:to>
    <xdr:pic>
      <xdr:nvPicPr>
        <xdr:cNvPr id="14" name="Imagen 13"/>
        <xdr:cNvPicPr>
          <a:picLocks noChangeAspect="1"/>
        </xdr:cNvPicPr>
      </xdr:nvPicPr>
      <xdr:blipFill rotWithShape="1">
        <a:blip xmlns:r="http://schemas.openxmlformats.org/officeDocument/2006/relationships" r:embed="rId13"/>
        <a:srcRect l="34823" t="22843" r="29642" b="16770"/>
        <a:stretch/>
      </xdr:blipFill>
      <xdr:spPr>
        <a:xfrm>
          <a:off x="14361582" y="23698824"/>
          <a:ext cx="2072933" cy="1980546"/>
        </a:xfrm>
        <a:prstGeom prst="rect">
          <a:avLst/>
        </a:prstGeom>
      </xdr:spPr>
    </xdr:pic>
    <xdr:clientData/>
  </xdr:twoCellAnchor>
  <xdr:twoCellAnchor editAs="oneCell">
    <xdr:from>
      <xdr:col>9</xdr:col>
      <xdr:colOff>814916</xdr:colOff>
      <xdr:row>22</xdr:row>
      <xdr:rowOff>141735</xdr:rowOff>
    </xdr:from>
    <xdr:to>
      <xdr:col>9</xdr:col>
      <xdr:colOff>2955925</xdr:colOff>
      <xdr:row>22</xdr:row>
      <xdr:rowOff>1822448</xdr:rowOff>
    </xdr:to>
    <xdr:pic>
      <xdr:nvPicPr>
        <xdr:cNvPr id="15" name="Imagen 14"/>
        <xdr:cNvPicPr>
          <a:picLocks noChangeAspect="1"/>
        </xdr:cNvPicPr>
      </xdr:nvPicPr>
      <xdr:blipFill>
        <a:blip xmlns:r="http://schemas.openxmlformats.org/officeDocument/2006/relationships" r:embed="rId14"/>
        <a:stretch>
          <a:fillRect/>
        </a:stretch>
      </xdr:blipFill>
      <xdr:spPr>
        <a:xfrm>
          <a:off x="14520333" y="26208485"/>
          <a:ext cx="2141009" cy="1680713"/>
        </a:xfrm>
        <a:prstGeom prst="rect">
          <a:avLst/>
        </a:prstGeom>
      </xdr:spPr>
    </xdr:pic>
    <xdr:clientData/>
  </xdr:twoCellAnchor>
  <xdr:twoCellAnchor editAs="oneCell">
    <xdr:from>
      <xdr:col>9</xdr:col>
      <xdr:colOff>843967</xdr:colOff>
      <xdr:row>22</xdr:row>
      <xdr:rowOff>2360084</xdr:rowOff>
    </xdr:from>
    <xdr:to>
      <xdr:col>9</xdr:col>
      <xdr:colOff>3033571</xdr:colOff>
      <xdr:row>23</xdr:row>
      <xdr:rowOff>1743150</xdr:rowOff>
    </xdr:to>
    <xdr:pic>
      <xdr:nvPicPr>
        <xdr:cNvPr id="16" name="Imagen 15"/>
        <xdr:cNvPicPr>
          <a:picLocks noChangeAspect="1"/>
        </xdr:cNvPicPr>
      </xdr:nvPicPr>
      <xdr:blipFill rotWithShape="1">
        <a:blip xmlns:r="http://schemas.openxmlformats.org/officeDocument/2006/relationships" r:embed="rId15"/>
        <a:srcRect l="28982" t="35871" r="41520" b="21347"/>
        <a:stretch/>
      </xdr:blipFill>
      <xdr:spPr>
        <a:xfrm>
          <a:off x="14549384" y="28426834"/>
          <a:ext cx="2189604" cy="1785483"/>
        </a:xfrm>
        <a:prstGeom prst="rect">
          <a:avLst/>
        </a:prstGeom>
      </xdr:spPr>
    </xdr:pic>
    <xdr:clientData/>
  </xdr:twoCellAnchor>
  <xdr:twoCellAnchor editAs="oneCell">
    <xdr:from>
      <xdr:col>9</xdr:col>
      <xdr:colOff>146075</xdr:colOff>
      <xdr:row>23</xdr:row>
      <xdr:rowOff>1746249</xdr:rowOff>
    </xdr:from>
    <xdr:to>
      <xdr:col>9</xdr:col>
      <xdr:colOff>3282742</xdr:colOff>
      <xdr:row>24</xdr:row>
      <xdr:rowOff>2375376</xdr:rowOff>
    </xdr:to>
    <xdr:pic>
      <xdr:nvPicPr>
        <xdr:cNvPr id="18" name="Imagen 17"/>
        <xdr:cNvPicPr>
          <a:picLocks noChangeAspect="1"/>
        </xdr:cNvPicPr>
      </xdr:nvPicPr>
      <xdr:blipFill rotWithShape="1">
        <a:blip xmlns:r="http://schemas.openxmlformats.org/officeDocument/2006/relationships" r:embed="rId16"/>
        <a:srcRect l="25122" t="24252" r="41026" b="16946"/>
        <a:stretch/>
      </xdr:blipFill>
      <xdr:spPr>
        <a:xfrm>
          <a:off x="13851492" y="30215416"/>
          <a:ext cx="3136667" cy="2375377"/>
        </a:xfrm>
        <a:prstGeom prst="rect">
          <a:avLst/>
        </a:prstGeom>
      </xdr:spPr>
    </xdr:pic>
    <xdr:clientData/>
  </xdr:twoCellAnchor>
  <xdr:twoCellAnchor editAs="oneCell">
    <xdr:from>
      <xdr:col>9</xdr:col>
      <xdr:colOff>402165</xdr:colOff>
      <xdr:row>25</xdr:row>
      <xdr:rowOff>95250</xdr:rowOff>
    </xdr:from>
    <xdr:to>
      <xdr:col>9</xdr:col>
      <xdr:colOff>3314371</xdr:colOff>
      <xdr:row>25</xdr:row>
      <xdr:rowOff>2125702</xdr:rowOff>
    </xdr:to>
    <xdr:pic>
      <xdr:nvPicPr>
        <xdr:cNvPr id="19" name="Imagen 18"/>
        <xdr:cNvPicPr>
          <a:picLocks noChangeAspect="1"/>
        </xdr:cNvPicPr>
      </xdr:nvPicPr>
      <xdr:blipFill rotWithShape="1">
        <a:blip xmlns:r="http://schemas.openxmlformats.org/officeDocument/2006/relationships" r:embed="rId17"/>
        <a:srcRect l="26013" t="30766" r="37859" b="16593"/>
        <a:stretch/>
      </xdr:blipFill>
      <xdr:spPr>
        <a:xfrm>
          <a:off x="14107582" y="33136417"/>
          <a:ext cx="2912206" cy="20304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G1" zoomScale="90" zoomScaleNormal="90" zoomScalePageLayoutView="140" workbookViewId="0">
      <pane ySplit="9" topLeftCell="A22" activePane="bottomLeft" state="frozen"/>
      <selection pane="bottomLeft" activeCell="K23" sqref="K2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45.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6">
        <v>11</v>
      </c>
      <c r="D3" s="87"/>
      <c r="F3" s="79"/>
      <c r="G3" s="80"/>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6" t="s">
        <v>187</v>
      </c>
      <c r="D4" s="87"/>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Motor del recurso</v>
      </c>
      <c r="G5" s="61" t="s">
        <v>135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191</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F7</v>
      </c>
      <c r="F9" s="57" t="s">
        <v>61</v>
      </c>
      <c r="G9" s="57" t="s">
        <v>59</v>
      </c>
      <c r="H9" s="57" t="s">
        <v>60</v>
      </c>
      <c r="I9" s="57" t="s">
        <v>114</v>
      </c>
      <c r="J9" s="18" t="s">
        <v>6</v>
      </c>
      <c r="K9" s="19" t="s">
        <v>7</v>
      </c>
      <c r="O9" s="2" t="str">
        <f>'Definición técnica de imagenes'!A11</f>
        <v>M10B</v>
      </c>
    </row>
    <row r="10" spans="1:16" s="11" customFormat="1" ht="123.75" customHeight="1" x14ac:dyDescent="0.25">
      <c r="A10" s="12" t="str">
        <f>IF(OR(B10&lt;&gt;"",J10&lt;&gt;""),"IMG01","")</f>
        <v>IMG01</v>
      </c>
      <c r="B10" s="62" t="s">
        <v>189</v>
      </c>
      <c r="C10" s="20" t="str">
        <f t="shared" ref="C10:C41" si="0">IF(OR(B10&lt;&gt;"",J10&lt;&gt;""),IF($G$4="Recurso",CONCATENATE($G$4," ",$G$5),$G$4),"")</f>
        <v>Recurso F7</v>
      </c>
      <c r="D10" s="63" t="s">
        <v>190</v>
      </c>
      <c r="E10" s="63" t="s">
        <v>150</v>
      </c>
      <c r="F10" s="13" t="str">
        <f t="shared" ref="F10" ca="1" si="1">IF(OR(B10&lt;&gt;"",J10&lt;&gt;""),CONCATENATE($C$7,"_",$A10,IF($G$4="Cuaderno de Estudio","_small",CONCATENATE(IF(I10="","","n"),IF(LEFT($G$5,1)="F",".jpg",".png")))),"")</f>
        <v>CN_11_10_REC70_IMG01.jpg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t="s">
        <v>192</v>
      </c>
      <c r="O10" s="2" t="str">
        <f>'Definición técnica de imagenes'!A12</f>
        <v>M12D</v>
      </c>
    </row>
    <row r="11" spans="1:16" s="11" customFormat="1" ht="118.5" customHeight="1" x14ac:dyDescent="0.25">
      <c r="A11" s="12" t="str">
        <f t="shared" ref="A11:A18" si="3">IF(OR(B11&lt;&gt;"",J11&lt;&gt;""),CONCATENATE(LEFT(A10,3),IF(MID(A10,4,2)+1&lt;10,CONCATENATE("0",MID(A10,4,2)+1))),"")</f>
        <v>IMG02</v>
      </c>
      <c r="B11" s="62" t="s">
        <v>193</v>
      </c>
      <c r="C11" s="20" t="str">
        <f t="shared" si="0"/>
        <v>Recurso F7</v>
      </c>
      <c r="D11" s="63" t="s">
        <v>194</v>
      </c>
      <c r="E11" s="63" t="s">
        <v>150</v>
      </c>
      <c r="F11" s="13" t="str">
        <f t="shared" ref="F11:F74" ca="1" si="4">IF(OR(B11&lt;&gt;"",J11&lt;&gt;""),CONCATENATE($C$7,"_",$A11,IF($G$4="Cuaderno de Estudio","_small",CONCATENATE(IF(I11="","","n"),IF(LEFT($G$5,1)="F",".jpg",".png")))),"")</f>
        <v>CN_11_10_REC70_IMG02.jpg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c r="O11" s="2" t="str">
        <f>'Definición técnica de imagenes'!A13</f>
        <v>M101</v>
      </c>
    </row>
    <row r="12" spans="1:16" s="11" customFormat="1" ht="113.25" customHeight="1" x14ac:dyDescent="0.25">
      <c r="A12" s="12" t="str">
        <f t="shared" si="3"/>
        <v>IMG03</v>
      </c>
      <c r="B12" s="62" t="s">
        <v>195</v>
      </c>
      <c r="C12" s="20" t="str">
        <f t="shared" si="0"/>
        <v>Recurso F7</v>
      </c>
      <c r="D12" s="63" t="s">
        <v>190</v>
      </c>
      <c r="E12" s="63" t="s">
        <v>150</v>
      </c>
      <c r="F12" s="13" t="str">
        <f t="shared" ca="1" si="4"/>
        <v>CN_11_10_REC70_IMG03.jpg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t="s">
        <v>196</v>
      </c>
      <c r="O12" s="2" t="str">
        <f>'Definición técnica de imagenes'!A18</f>
        <v>Diaporama F1</v>
      </c>
    </row>
    <row r="13" spans="1:16" s="11" customFormat="1" ht="117.75" customHeight="1" x14ac:dyDescent="0.25">
      <c r="A13" s="12" t="str">
        <f t="shared" si="3"/>
        <v>IMG04</v>
      </c>
      <c r="B13" s="62" t="s">
        <v>195</v>
      </c>
      <c r="C13" s="20" t="str">
        <f t="shared" si="0"/>
        <v>Recurso F7</v>
      </c>
      <c r="D13" s="63" t="s">
        <v>190</v>
      </c>
      <c r="E13" s="63" t="s">
        <v>150</v>
      </c>
      <c r="F13" s="13" t="str">
        <f t="shared" ca="1" si="4"/>
        <v>CN_11_10_REC70_IMG04.jpg</v>
      </c>
      <c r="G13" s="13" t="str">
        <f ca="1">IF($F13&lt;&gt;"",IF($G$4="Recurso",VLOOKUP($E13,OFFSET('Definición técnica de imagenes'!$A$1,MATCH($G$5,'Definición técnica de imagenes'!$A$1:$A$104,0)-1,1,COUNTIF('Definición técnica de imagenes'!$A$3:$A$102,$G$5),5),5,FALSE),'Definición técnica de imagenes'!$F$16),"")</f>
        <v>350 x 230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t="s">
        <v>196</v>
      </c>
      <c r="O13" s="2" t="str">
        <f>'Definición técnica de imagenes'!A19</f>
        <v>F4</v>
      </c>
    </row>
    <row r="14" spans="1:16" s="11" customFormat="1" ht="121.5" customHeight="1" x14ac:dyDescent="0.25">
      <c r="A14" s="12" t="str">
        <f t="shared" si="3"/>
        <v>IMG05</v>
      </c>
      <c r="B14" s="62" t="s">
        <v>195</v>
      </c>
      <c r="C14" s="20" t="str">
        <f t="shared" si="0"/>
        <v>Recurso F7</v>
      </c>
      <c r="D14" s="63" t="s">
        <v>190</v>
      </c>
      <c r="E14" s="63" t="s">
        <v>150</v>
      </c>
      <c r="F14" s="13" t="str">
        <f t="shared" ca="1" si="4"/>
        <v>CN_11_10_REC70_IMG05.jpg</v>
      </c>
      <c r="G14" s="13" t="str">
        <f ca="1">IF($F14&lt;&gt;"",IF($G$4="Recurso",VLOOKUP($E14,OFFSET('Definición técnica de imagenes'!$A$1,MATCH($G$5,'Definición técnica de imagenes'!$A$1:$A$104,0)-1,1,COUNTIF('Definición técnica de imagenes'!$A$3:$A$102,$G$5),5),5,FALSE),'Definición técnica de imagenes'!$F$16),"")</f>
        <v>350 x 230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t="s">
        <v>196</v>
      </c>
      <c r="O14" s="2" t="str">
        <f>'Definición técnica de imagenes'!A22</f>
        <v>F6</v>
      </c>
    </row>
    <row r="15" spans="1:16" s="11" customFormat="1" ht="99" customHeight="1" x14ac:dyDescent="0.25">
      <c r="A15" s="12" t="str">
        <f t="shared" si="3"/>
        <v>IMG06</v>
      </c>
      <c r="B15" s="62" t="s">
        <v>195</v>
      </c>
      <c r="C15" s="20" t="str">
        <f t="shared" si="0"/>
        <v>Recurso F7</v>
      </c>
      <c r="D15" s="63" t="s">
        <v>190</v>
      </c>
      <c r="E15" s="63" t="s">
        <v>150</v>
      </c>
      <c r="F15" s="13" t="str">
        <f t="shared" ca="1" si="4"/>
        <v>CN_11_10_REC70_IMG06.jpg</v>
      </c>
      <c r="G15" s="13" t="str">
        <f ca="1">IF($F15&lt;&gt;"",IF($G$4="Recurso",VLOOKUP($E15,OFFSET('Definición técnica de imagenes'!$A$1,MATCH($G$5,'Definición técnica de imagenes'!$A$1:$A$104,0)-1,1,COUNTIF('Definición técnica de imagenes'!$A$3:$A$102,$G$5),5),5,FALSE),'Definición técnica de imagenes'!$F$16),"")</f>
        <v>350 x 230 px</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c r="K15" s="66" t="s">
        <v>196</v>
      </c>
      <c r="O15" s="2" t="str">
        <f>'Definición técnica de imagenes'!A24</f>
        <v>F6B</v>
      </c>
    </row>
    <row r="16" spans="1:16" s="11" customFormat="1" ht="123" customHeight="1" x14ac:dyDescent="0.3">
      <c r="A16" s="12" t="str">
        <f t="shared" si="3"/>
        <v>IMG07</v>
      </c>
      <c r="B16" s="62" t="s">
        <v>195</v>
      </c>
      <c r="C16" s="20" t="str">
        <f t="shared" si="0"/>
        <v>Recurso F7</v>
      </c>
      <c r="D16" s="63" t="s">
        <v>190</v>
      </c>
      <c r="E16" s="63" t="s">
        <v>155</v>
      </c>
      <c r="F16" s="13" t="str">
        <f t="shared" ca="1" si="4"/>
        <v>CN_11_10_REC70_IMG07n.jpg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CN_11_10_REC70_IMG07a.jpg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c r="K16" s="68" t="s">
        <v>196</v>
      </c>
      <c r="O16" s="2" t="str">
        <f>'Definición técnica de imagenes'!A25</f>
        <v>F7</v>
      </c>
    </row>
    <row r="17" spans="1:15" s="11" customFormat="1" ht="159" customHeight="1" x14ac:dyDescent="0.25">
      <c r="A17" s="12" t="str">
        <f t="shared" si="3"/>
        <v>IMG08</v>
      </c>
      <c r="B17" s="62" t="s">
        <v>195</v>
      </c>
      <c r="C17" s="20" t="str">
        <f t="shared" si="0"/>
        <v>Recurso F7</v>
      </c>
      <c r="D17" s="63" t="s">
        <v>190</v>
      </c>
      <c r="E17" s="63" t="s">
        <v>155</v>
      </c>
      <c r="F17" s="13" t="str">
        <f t="shared" ca="1" si="4"/>
        <v>CN_11_10_REC70_IMG08n.jpg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CN_11_10_REC70_IMG08a.jpg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c r="K17" s="66" t="s">
        <v>196</v>
      </c>
      <c r="O17" s="2" t="str">
        <f>'Definición técnica de imagenes'!A27</f>
        <v>F7B</v>
      </c>
    </row>
    <row r="18" spans="1:15" s="11" customFormat="1" ht="186" customHeight="1" x14ac:dyDescent="0.25">
      <c r="A18" s="12" t="str">
        <f t="shared" si="3"/>
        <v>IMG09</v>
      </c>
      <c r="B18" s="62" t="s">
        <v>195</v>
      </c>
      <c r="C18" s="20" t="str">
        <f t="shared" si="0"/>
        <v>Recurso F7</v>
      </c>
      <c r="D18" s="63" t="s">
        <v>190</v>
      </c>
      <c r="E18" s="63" t="s">
        <v>155</v>
      </c>
      <c r="F18" s="13" t="str">
        <f t="shared" ca="1" si="4"/>
        <v>CN_11_10_REC70_IMG09n.jpg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CN_11_10_REC70_IMG09a.jpg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c r="K18" s="66" t="s">
        <v>197</v>
      </c>
      <c r="O18" s="2" t="str">
        <f>'Definición técnica de imagenes'!A30</f>
        <v>F8</v>
      </c>
    </row>
    <row r="19" spans="1:15" s="11" customFormat="1" ht="155.25" customHeight="1" x14ac:dyDescent="0.25">
      <c r="A19" s="12" t="str">
        <f t="shared" ref="A19:A50" si="6">IF(OR(B19&lt;&gt;"",J19&lt;&gt;""),CONCATENATE(LEFT(A18,3),IF(MID(A18,4,2)+1&lt;10,CONCATENATE("0",MID(A18,4,2)+1),MID(A18,4,2)+1)),"")</f>
        <v>IMG10</v>
      </c>
      <c r="B19" s="62" t="s">
        <v>195</v>
      </c>
      <c r="C19" s="20" t="str">
        <f t="shared" si="0"/>
        <v>Recurso F7</v>
      </c>
      <c r="D19" s="63" t="s">
        <v>190</v>
      </c>
      <c r="E19" s="63" t="s">
        <v>155</v>
      </c>
      <c r="F19" s="13" t="str">
        <f t="shared" ca="1" si="4"/>
        <v>CN_11_10_REC70_IMG10n.jpg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CN_11_10_REC70_IMG10a.jpg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c r="K19" s="66" t="s">
        <v>198</v>
      </c>
      <c r="O19" s="2" t="str">
        <f>'Definición técnica de imagenes'!A31</f>
        <v>F10</v>
      </c>
    </row>
    <row r="20" spans="1:15" s="11" customFormat="1" ht="172.5" customHeight="1" x14ac:dyDescent="0.25">
      <c r="A20" s="12" t="str">
        <f t="shared" si="6"/>
        <v>IMG11</v>
      </c>
      <c r="B20" s="62" t="s">
        <v>195</v>
      </c>
      <c r="C20" s="20" t="str">
        <f t="shared" si="0"/>
        <v>Recurso F7</v>
      </c>
      <c r="D20" s="63" t="s">
        <v>190</v>
      </c>
      <c r="E20" s="63" t="s">
        <v>155</v>
      </c>
      <c r="F20" s="13" t="str">
        <f t="shared" ca="1" si="4"/>
        <v>CN_11_10_REC70_IMG11n.jpg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CN_11_10_REC70_IMG11a.jpg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c r="K20" s="66" t="s">
        <v>196</v>
      </c>
      <c r="O20" s="2" t="str">
        <f>'Definición técnica de imagenes'!A32</f>
        <v>F10B</v>
      </c>
    </row>
    <row r="21" spans="1:15" s="11" customFormat="1" ht="198" customHeight="1" x14ac:dyDescent="0.25">
      <c r="A21" s="12" t="str">
        <f t="shared" si="6"/>
        <v>IMG12</v>
      </c>
      <c r="B21" s="62" t="s">
        <v>195</v>
      </c>
      <c r="C21" s="20" t="str">
        <f t="shared" si="0"/>
        <v>Recurso F7</v>
      </c>
      <c r="D21" s="63" t="s">
        <v>190</v>
      </c>
      <c r="E21" s="63" t="s">
        <v>155</v>
      </c>
      <c r="F21" s="13" t="str">
        <f t="shared" ca="1" si="4"/>
        <v>CN_11_10_REC70_IMG12n.jpg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CN_11_10_REC70_IMG12a.jpg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c r="K21" s="66" t="s">
        <v>196</v>
      </c>
      <c r="O21" s="2" t="str">
        <f>'Definición técnica de imagenes'!A33</f>
        <v>F11</v>
      </c>
    </row>
    <row r="22" spans="1:15" s="11" customFormat="1" ht="195" customHeight="1" x14ac:dyDescent="0.25">
      <c r="A22" s="12" t="str">
        <f t="shared" si="6"/>
        <v>IMG13</v>
      </c>
      <c r="B22" s="62" t="s">
        <v>195</v>
      </c>
      <c r="C22" s="20" t="str">
        <f t="shared" si="0"/>
        <v>Recurso F7</v>
      </c>
      <c r="D22" s="63" t="s">
        <v>190</v>
      </c>
      <c r="E22" s="63" t="s">
        <v>155</v>
      </c>
      <c r="F22" s="13" t="str">
        <f t="shared" ca="1" si="4"/>
        <v>CN_11_10_REC70_IMG13n.jpg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CN_11_10_REC70_IMG13a.jpg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3"/>
      <c r="K22" s="66" t="s">
        <v>196</v>
      </c>
      <c r="O22" s="2" t="str">
        <f>'Definición técnica de imagenes'!A34</f>
        <v>F12</v>
      </c>
    </row>
    <row r="23" spans="1:15" s="11" customFormat="1" ht="189" customHeight="1" x14ac:dyDescent="0.25">
      <c r="A23" s="12" t="str">
        <f t="shared" si="6"/>
        <v>IMG14</v>
      </c>
      <c r="B23" s="62" t="s">
        <v>195</v>
      </c>
      <c r="C23" s="20" t="str">
        <f t="shared" si="0"/>
        <v>Recurso F7</v>
      </c>
      <c r="D23" s="63" t="s">
        <v>190</v>
      </c>
      <c r="E23" s="63" t="s">
        <v>155</v>
      </c>
      <c r="F23" s="13" t="str">
        <f t="shared" ca="1" si="4"/>
        <v>CN_11_10_REC70_IMG14n.jpg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CN_11_10_REC70_IMG14a.jpg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c r="K23" s="66" t="s">
        <v>203</v>
      </c>
      <c r="O23" s="2" t="str">
        <f>'Definición técnica de imagenes'!A35</f>
        <v>F13</v>
      </c>
    </row>
    <row r="24" spans="1:15" s="11" customFormat="1" ht="137.25" customHeight="1" x14ac:dyDescent="0.25">
      <c r="A24" s="12" t="str">
        <f t="shared" si="6"/>
        <v>IMG15</v>
      </c>
      <c r="B24" s="62" t="s">
        <v>195</v>
      </c>
      <c r="C24" s="20" t="str">
        <f t="shared" si="0"/>
        <v>Recurso F7</v>
      </c>
      <c r="D24" s="63" t="s">
        <v>190</v>
      </c>
      <c r="E24" s="63" t="s">
        <v>155</v>
      </c>
      <c r="F24" s="13" t="str">
        <f t="shared" ca="1" si="4"/>
        <v>CN_11_10_REC70_IMG15n.jpg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CN_11_10_REC70_IMG15a.jpg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c r="K24" s="66" t="s">
        <v>202</v>
      </c>
      <c r="O24" s="2" t="str">
        <f>'Definición técnica de imagenes'!A37</f>
        <v>F13B</v>
      </c>
    </row>
    <row r="25" spans="1:15" s="11" customFormat="1" ht="222.75" customHeight="1" x14ac:dyDescent="0.25">
      <c r="A25" s="12" t="str">
        <f t="shared" si="6"/>
        <v>IMG16</v>
      </c>
      <c r="B25" s="62" t="s">
        <v>195</v>
      </c>
      <c r="C25" s="20" t="str">
        <f t="shared" si="0"/>
        <v>Recurso F7</v>
      </c>
      <c r="D25" s="63" t="s">
        <v>190</v>
      </c>
      <c r="E25" s="63" t="s">
        <v>155</v>
      </c>
      <c r="F25" s="13" t="str">
        <f t="shared" ca="1" si="4"/>
        <v>CN_11_10_REC70_IMG16n.jpg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CN_11_10_REC70_IMG16a.jpg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c r="K25" s="66" t="s">
        <v>201</v>
      </c>
    </row>
    <row r="26" spans="1:15" s="11" customFormat="1" ht="181.5" customHeight="1" x14ac:dyDescent="0.25">
      <c r="A26" s="12" t="str">
        <f t="shared" si="6"/>
        <v>IMG17</v>
      </c>
      <c r="B26" s="62" t="s">
        <v>195</v>
      </c>
      <c r="C26" s="20" t="str">
        <f t="shared" si="0"/>
        <v>Recurso F7</v>
      </c>
      <c r="D26" s="63" t="s">
        <v>190</v>
      </c>
      <c r="E26" s="63" t="s">
        <v>155</v>
      </c>
      <c r="F26" s="13" t="str">
        <f t="shared" ca="1" si="4"/>
        <v>CN_11_10_REC70_IMG17n.jpg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CN_11_10_REC70_IMG17a.jpg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c r="K26" s="66" t="s">
        <v>200</v>
      </c>
    </row>
    <row r="27" spans="1:15" s="11" customFormat="1" ht="183.75" customHeight="1" x14ac:dyDescent="0.25">
      <c r="A27" s="12" t="str">
        <f t="shared" si="6"/>
        <v>IMG18</v>
      </c>
      <c r="B27" s="62" t="s">
        <v>195</v>
      </c>
      <c r="C27" s="20" t="str">
        <f t="shared" si="0"/>
        <v>Recurso F7</v>
      </c>
      <c r="D27" s="63" t="s">
        <v>190</v>
      </c>
      <c r="E27" s="63"/>
      <c r="F27" s="13" t="e">
        <f t="shared" ca="1" si="4"/>
        <v>#N/A</v>
      </c>
      <c r="G27" s="13" t="e">
        <f ca="1">IF($F27&lt;&gt;"",IF($G$4="Recurso",VLOOKUP($E27,OFFSET('Definición técnica de imagenes'!$A$1,MATCH($G$5,'Definición técnica de imagenes'!$A$1:$A$104,0)-1,1,COUNTIF('Definición técnica de imagenes'!$A$3:$A$102,$G$5),5),5,FALSE),'Definición técnica de imagenes'!$F$16),"")</f>
        <v>#N/A</v>
      </c>
      <c r="H27" s="13" t="e">
        <f t="shared" ca="1" si="5"/>
        <v>#N/A</v>
      </c>
      <c r="I27" s="13" t="e">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#N/A</v>
      </c>
      <c r="J27" s="64"/>
      <c r="K27" s="64" t="s">
        <v>199</v>
      </c>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2015-12-09T16:16:14Z</dcterms:modified>
</cp:coreProperties>
</file>